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Hoja1!$B$44</definedName>
    <definedName name="GASTO_E_FIN_02">Hoja1!$C$44</definedName>
    <definedName name="GASTO_E_FIN_03">Hoja1!$D$44</definedName>
    <definedName name="GASTO_E_FIN_04">Hoja1!$E$44</definedName>
    <definedName name="GASTO_E_FIN_05">Hoja1!$F$44</definedName>
    <definedName name="GASTO_E_FIN_06">Hoja1!$G$44</definedName>
    <definedName name="GASTO_E_T1">Hoja1!$B$36</definedName>
    <definedName name="GASTO_E_T2">Hoja1!$C$36</definedName>
    <definedName name="GASTO_E_T3">Hoja1!$D$36</definedName>
    <definedName name="GASTO_E_T4">Hoja1!$E$36</definedName>
    <definedName name="GASTO_E_T5">Hoja1!$F$36</definedName>
    <definedName name="GASTO_E_T6">Hoja1!$G$36</definedName>
    <definedName name="GASTO_NE_FIN_01">Hoja1!$B$35</definedName>
    <definedName name="GASTO_NE_FIN_02">Hoja1!$C$35</definedName>
    <definedName name="GASTO_NE_FIN_03">Hoja1!$D$35</definedName>
    <definedName name="GASTO_NE_FIN_04">Hoja1!$E$35</definedName>
    <definedName name="GASTO_NE_FIN_05">Hoja1!$F$35</definedName>
    <definedName name="GASTO_NE_FIN_06">Hoja1!$G$35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C45" i="1"/>
  <c r="G43" i="1"/>
  <c r="G42" i="1"/>
  <c r="G41" i="1"/>
  <c r="G40" i="1"/>
  <c r="G39" i="1"/>
  <c r="G38" i="1"/>
  <c r="G37" i="1"/>
  <c r="G36" i="1"/>
  <c r="F36" i="1"/>
  <c r="E36" i="1"/>
  <c r="D36" i="1"/>
  <c r="C36" i="1"/>
  <c r="B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9" i="1" s="1"/>
  <c r="G45" i="1" s="1"/>
  <c r="G12" i="1"/>
  <c r="G11" i="1"/>
  <c r="G10" i="1"/>
  <c r="F9" i="1"/>
  <c r="F45" i="1" s="1"/>
  <c r="E9" i="1"/>
  <c r="D9" i="1"/>
  <c r="D45" i="1" s="1"/>
  <c r="C9" i="1"/>
  <c r="B9" i="1"/>
  <c r="B45" i="1" s="1"/>
  <c r="A5" i="1"/>
  <c r="A2" i="1"/>
</calcChain>
</file>

<file path=xl/sharedStrings.xml><?xml version="1.0" encoding="utf-8"?>
<sst xmlns="http://schemas.openxmlformats.org/spreadsheetml/2006/main" count="49" uniqueCount="42">
  <si>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</si>
  <si>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</si>
  <si>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</si>
  <si>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</si>
  <si>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</si>
  <si>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</si>
  <si>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</si>
  <si>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</si>
  <si>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</si>
  <si>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</si>
  <si>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</si>
  <si>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</si>
  <si>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</si>
  <si>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    31111-A001  PRESIDENTE MUNICIPAL</t>
  </si>
  <si>
    <t xml:space="preserve">    31111-A004  PRESIDENCIA MUNICIPAL</t>
  </si>
  <si>
    <t xml:space="preserve">    31111-A006  H. AYUNTAMIENTO</t>
  </si>
  <si>
    <t xml:space="preserve">    31111-A007  SECRETARIA DE AYUNTA</t>
  </si>
  <si>
    <t xml:space="preserve">    31111-C100  FESTIVIDADES Y CELEB</t>
  </si>
  <si>
    <t xml:space="preserve">    31111-C101  TESORERÍA MUNICIPAL</t>
  </si>
  <si>
    <t xml:space="preserve">    31111-C105  TRANSFERENCIAS Y OTR</t>
  </si>
  <si>
    <t xml:space="preserve">    31111-C106  DIR MPAL DE TURISMO</t>
  </si>
  <si>
    <t xml:space="preserve">    31111-C108  DEPTO DE INFORMATICA</t>
  </si>
  <si>
    <t xml:space="preserve">    31111-C109  INST MAL JUVENTUD</t>
  </si>
  <si>
    <t xml:space="preserve">    31111-C208  DIR SERV PUB MPALES</t>
  </si>
  <si>
    <t xml:space="preserve">    31111-C301  DIR DE SEGURIDAD PUB</t>
  </si>
  <si>
    <t xml:space="preserve">    31111-C305  DIRECCION DE TRANSIT</t>
  </si>
  <si>
    <t xml:space="preserve">    31111-C306  PROGRAMA LICENCIAS D</t>
  </si>
  <si>
    <t xml:space="preserve">    31111-C402  DIR DE OBRAS PUB</t>
  </si>
  <si>
    <t xml:space="preserve">    31111-C406  DIR MEDIO AMB Y ECOL</t>
  </si>
  <si>
    <t xml:space="preserve">    31111-C407  DIR DE PLANEACION</t>
  </si>
  <si>
    <t xml:space="preserve">    31111-C408  ASENTAMIENTOS HUMANO</t>
  </si>
  <si>
    <t xml:space="preserve">    31111-C606  AGUA POTABLE</t>
  </si>
  <si>
    <t xml:space="preserve">    31111-C608  DIRECCION DE AGUA PO</t>
  </si>
  <si>
    <t xml:space="preserve">    31111-C701  DIR DE DES SOCIAL</t>
  </si>
  <si>
    <t xml:space="preserve">    31111-C706  DIRECCION DE EDUCACI</t>
  </si>
  <si>
    <t xml:space="preserve">    31111-C707  CASA DE LA CULTURA</t>
  </si>
  <si>
    <t xml:space="preserve">    31111-C708  INSTITUTO DE LA MUJER</t>
  </si>
  <si>
    <t xml:space="preserve">    31111-C801  CONTRALORIA MUNICIPAL</t>
  </si>
  <si>
    <t>*</t>
  </si>
  <si>
    <t>II. Gasto Etiquetado (II=A+B+C+D+E+F+G+H)</t>
  </si>
  <si>
    <t xml:space="preserve">    31111-C501  ACCION CULTURAL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</si>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</sst>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&quot; &quot;"/>
    <numFmt numFmtId="165" formatCode="#,##0.00;\-#,##0.00;&quot; 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9" xfId="0" applyFont="1" applyFill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164" fontId="0" fillId="0" borderId="12" xfId="0" applyNumberFormat="1" applyBorder="1" applyProtection="1">
      <protection locked="0"/>
    </xf>
    <xf numFmtId="165" fontId="0" fillId="0" borderId="12" xfId="0" applyNumberFormat="1" applyBorder="1" applyProtection="1"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165" fontId="0" fillId="0" borderId="10" xfId="0" applyNumberFormat="1" applyBorder="1" applyProtection="1">
      <protection locked="0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A18" sqref="A18"/>
    </sheetView>
  </sheetViews>
  <sheetFormatPr baseColWidth="10" defaultColWidth="0" defaultRowHeight="0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ENTE_PUBLICO_A</f>
        <v>MUNICIPIO DE YURIRIA, Gobierno del Estado de Guanajuato (a)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8" t="str">
        <f>TRIMESTRE</f>
        <v>Del 1 de enero al 30 de junio de 2021 (b)</v>
      </c>
      <c r="B5" s="9"/>
      <c r="C5" s="9"/>
      <c r="D5" s="9"/>
      <c r="E5" s="9"/>
      <c r="F5" s="9"/>
      <c r="G5" s="10"/>
    </row>
    <row r="6" spans="1:7" ht="14.4" x14ac:dyDescent="0.3">
      <c r="A6" s="11" t="s">
        <v>3</v>
      </c>
      <c r="B6" s="12"/>
      <c r="C6" s="12"/>
      <c r="D6" s="12"/>
      <c r="E6" s="12"/>
      <c r="F6" s="12"/>
      <c r="G6" s="13"/>
    </row>
    <row r="7" spans="1:7" ht="14.4" x14ac:dyDescent="0.3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28.8" x14ac:dyDescent="0.3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</row>
    <row r="9" spans="1:7" ht="14.4" x14ac:dyDescent="0.3">
      <c r="A9" s="21" t="s">
        <v>12</v>
      </c>
      <c r="B9" s="22">
        <f>SUM(B10:GASTO_NE_FIN_01)</f>
        <v>144598313.78</v>
      </c>
      <c r="C9" s="22">
        <f>SUM(C10:GASTO_NE_FIN_02)</f>
        <v>13057032.500000009</v>
      </c>
      <c r="D9" s="22">
        <f>SUM(D10:GASTO_NE_FIN_03)</f>
        <v>157655346.28</v>
      </c>
      <c r="E9" s="22">
        <f>SUM(E10:GASTO_NE_FIN_04)</f>
        <v>74470897.180000007</v>
      </c>
      <c r="F9" s="22">
        <f>SUM(F10:GASTO_NE_FIN_05)</f>
        <v>73796967.24000001</v>
      </c>
      <c r="G9" s="22">
        <f>SUM(G10:GASTO_NE_FIN_06)</f>
        <v>83184449.099999994</v>
      </c>
    </row>
    <row r="10" spans="1:7" s="27" customFormat="1" ht="14.4" x14ac:dyDescent="0.3">
      <c r="A10" s="23" t="s">
        <v>13</v>
      </c>
      <c r="B10" s="24">
        <v>1177585.8500000001</v>
      </c>
      <c r="C10" s="25">
        <v>0</v>
      </c>
      <c r="D10" s="25">
        <v>1177585.8500000001</v>
      </c>
      <c r="E10" s="25">
        <v>508375.05</v>
      </c>
      <c r="F10" s="25">
        <v>505166.8</v>
      </c>
      <c r="G10" s="26">
        <f t="shared" ref="G10:G34" si="0">D10-E10</f>
        <v>669210.80000000005</v>
      </c>
    </row>
    <row r="11" spans="1:7" s="27" customFormat="1" ht="14.4" x14ac:dyDescent="0.3">
      <c r="A11" s="23" t="s">
        <v>14</v>
      </c>
      <c r="B11" s="25">
        <v>30621336.530000001</v>
      </c>
      <c r="C11" s="25">
        <v>3287069.4200000018</v>
      </c>
      <c r="D11" s="25">
        <v>33908405.950000003</v>
      </c>
      <c r="E11" s="25">
        <v>16511936.449999999</v>
      </c>
      <c r="F11" s="25">
        <v>16508233.65</v>
      </c>
      <c r="G11" s="26">
        <f t="shared" si="0"/>
        <v>17396469.500000004</v>
      </c>
    </row>
    <row r="12" spans="1:7" s="27" customFormat="1" ht="14.4" x14ac:dyDescent="0.3">
      <c r="A12" s="23" t="s">
        <v>15</v>
      </c>
      <c r="B12" s="25">
        <v>6870319.71</v>
      </c>
      <c r="C12" s="25">
        <v>-218508.6799999997</v>
      </c>
      <c r="D12" s="25">
        <v>6651811.0300000003</v>
      </c>
      <c r="E12" s="25">
        <v>2943900.26</v>
      </c>
      <c r="F12" s="25">
        <v>2927274.23</v>
      </c>
      <c r="G12" s="26">
        <f t="shared" si="0"/>
        <v>3707910.7700000005</v>
      </c>
    </row>
    <row r="13" spans="1:7" s="27" customFormat="1" ht="14.4" x14ac:dyDescent="0.3">
      <c r="A13" s="23" t="s">
        <v>16</v>
      </c>
      <c r="B13" s="25">
        <v>4305744.8899999997</v>
      </c>
      <c r="C13" s="25">
        <v>81015.959999999963</v>
      </c>
      <c r="D13" s="25">
        <v>4386760.8499999996</v>
      </c>
      <c r="E13" s="25">
        <v>1458430.62</v>
      </c>
      <c r="F13" s="25">
        <v>1453790.62</v>
      </c>
      <c r="G13" s="26">
        <f t="shared" si="0"/>
        <v>2928330.2299999995</v>
      </c>
    </row>
    <row r="14" spans="1:7" s="27" customFormat="1" ht="14.4" x14ac:dyDescent="0.3">
      <c r="A14" s="23" t="s">
        <v>17</v>
      </c>
      <c r="B14" s="25">
        <v>4640960.91</v>
      </c>
      <c r="C14" s="25">
        <v>-2573539.31</v>
      </c>
      <c r="D14" s="25">
        <v>2067421.6</v>
      </c>
      <c r="E14" s="25">
        <v>29261.599999999999</v>
      </c>
      <c r="F14" s="25">
        <v>29261.599999999999</v>
      </c>
      <c r="G14" s="26">
        <f t="shared" si="0"/>
        <v>2038160</v>
      </c>
    </row>
    <row r="15" spans="1:7" s="27" customFormat="1" ht="14.4" x14ac:dyDescent="0.3">
      <c r="A15" s="23" t="s">
        <v>18</v>
      </c>
      <c r="B15" s="25">
        <v>19100276.399999999</v>
      </c>
      <c r="C15" s="25">
        <v>823549.22000000253</v>
      </c>
      <c r="D15" s="25">
        <v>19923825.620000001</v>
      </c>
      <c r="E15" s="25">
        <v>12251032.41</v>
      </c>
      <c r="F15" s="25">
        <v>12250278.4</v>
      </c>
      <c r="G15" s="26">
        <f t="shared" si="0"/>
        <v>7672793.2100000009</v>
      </c>
    </row>
    <row r="16" spans="1:7" s="27" customFormat="1" ht="14.4" x14ac:dyDescent="0.3">
      <c r="A16" s="23" t="s">
        <v>19</v>
      </c>
      <c r="B16" s="25">
        <v>9980300.1799999997</v>
      </c>
      <c r="C16" s="25">
        <v>-19652.689999999478</v>
      </c>
      <c r="D16" s="25">
        <v>9960647.4900000002</v>
      </c>
      <c r="E16" s="25">
        <v>4527802.1100000003</v>
      </c>
      <c r="F16" s="25">
        <v>4527802.1100000003</v>
      </c>
      <c r="G16" s="26">
        <f t="shared" si="0"/>
        <v>5432845.3799999999</v>
      </c>
    </row>
    <row r="17" spans="1:7" s="27" customFormat="1" ht="14.4" x14ac:dyDescent="0.3">
      <c r="A17" s="23" t="s">
        <v>20</v>
      </c>
      <c r="B17" s="25">
        <v>936779.22</v>
      </c>
      <c r="C17" s="25">
        <v>-46285.650000000023</v>
      </c>
      <c r="D17" s="25">
        <v>890493.57</v>
      </c>
      <c r="E17" s="25">
        <v>226364.66</v>
      </c>
      <c r="F17" s="25">
        <v>226364.66</v>
      </c>
      <c r="G17" s="26">
        <f t="shared" si="0"/>
        <v>664128.90999999992</v>
      </c>
    </row>
    <row r="18" spans="1:7" s="27" customFormat="1" ht="14.4" x14ac:dyDescent="0.3">
      <c r="A18" s="23" t="s">
        <v>21</v>
      </c>
      <c r="B18" s="25">
        <v>1910323.09</v>
      </c>
      <c r="C18" s="25">
        <v>69450</v>
      </c>
      <c r="D18" s="25">
        <v>1979773.09</v>
      </c>
      <c r="E18" s="25">
        <v>974422.59</v>
      </c>
      <c r="F18" s="25">
        <v>973668.59</v>
      </c>
      <c r="G18" s="26">
        <f t="shared" si="0"/>
        <v>1005350.5000000001</v>
      </c>
    </row>
    <row r="19" spans="1:7" s="27" customFormat="1" ht="14.4" x14ac:dyDescent="0.3">
      <c r="A19" s="23" t="s">
        <v>22</v>
      </c>
      <c r="B19" s="25">
        <v>465301.53</v>
      </c>
      <c r="C19" s="25">
        <v>31847.309999999998</v>
      </c>
      <c r="D19" s="25">
        <v>497148.84</v>
      </c>
      <c r="E19" s="25">
        <v>143107.95000000001</v>
      </c>
      <c r="F19" s="25">
        <v>143107.95000000001</v>
      </c>
      <c r="G19" s="26">
        <f t="shared" si="0"/>
        <v>354040.89</v>
      </c>
    </row>
    <row r="20" spans="1:7" s="27" customFormat="1" ht="14.4" x14ac:dyDescent="0.3">
      <c r="A20" s="23" t="s">
        <v>23</v>
      </c>
      <c r="B20" s="25">
        <v>19316422.25</v>
      </c>
      <c r="C20" s="25">
        <v>9480485.7800000012</v>
      </c>
      <c r="D20" s="25">
        <v>28796908.030000001</v>
      </c>
      <c r="E20" s="25">
        <v>14717613</v>
      </c>
      <c r="F20" s="25">
        <v>14112049.300000001</v>
      </c>
      <c r="G20" s="26">
        <f t="shared" si="0"/>
        <v>14079295.030000001</v>
      </c>
    </row>
    <row r="21" spans="1:7" s="27" customFormat="1" ht="14.4" x14ac:dyDescent="0.3">
      <c r="A21" s="23" t="s">
        <v>24</v>
      </c>
      <c r="B21" s="25">
        <v>5644943.79</v>
      </c>
      <c r="C21" s="25">
        <v>29271.959999999963</v>
      </c>
      <c r="D21" s="25">
        <v>5674215.75</v>
      </c>
      <c r="E21" s="25">
        <v>2418692.6</v>
      </c>
      <c r="F21" s="25">
        <v>2418692.6</v>
      </c>
      <c r="G21" s="26">
        <f t="shared" si="0"/>
        <v>3255523.15</v>
      </c>
    </row>
    <row r="22" spans="1:7" s="27" customFormat="1" ht="14.4" x14ac:dyDescent="0.3">
      <c r="A22" s="23" t="s">
        <v>25</v>
      </c>
      <c r="B22" s="25">
        <v>543020.79</v>
      </c>
      <c r="C22" s="25">
        <v>41305.619999999995</v>
      </c>
      <c r="D22" s="25">
        <v>584326.41</v>
      </c>
      <c r="E22" s="25">
        <v>74983.11</v>
      </c>
      <c r="F22" s="25">
        <v>74983.11</v>
      </c>
      <c r="G22" s="26">
        <f t="shared" si="0"/>
        <v>509343.30000000005</v>
      </c>
    </row>
    <row r="23" spans="1:7" s="27" customFormat="1" ht="14.4" x14ac:dyDescent="0.3">
      <c r="A23" s="23" t="s">
        <v>26</v>
      </c>
      <c r="B23" s="25">
        <v>1993369.63</v>
      </c>
      <c r="C23" s="25">
        <v>24247.990000000224</v>
      </c>
      <c r="D23" s="25">
        <v>2017617.62</v>
      </c>
      <c r="E23" s="25">
        <v>1094475.31</v>
      </c>
      <c r="F23" s="25">
        <v>1094475.31</v>
      </c>
      <c r="G23" s="26">
        <f t="shared" si="0"/>
        <v>923142.31</v>
      </c>
    </row>
    <row r="24" spans="1:7" s="27" customFormat="1" ht="14.4" x14ac:dyDescent="0.3">
      <c r="A24" s="23" t="s">
        <v>27</v>
      </c>
      <c r="B24" s="25">
        <v>10471203.1</v>
      </c>
      <c r="C24" s="25">
        <v>1220878.0500000007</v>
      </c>
      <c r="D24" s="25">
        <v>11692081.15</v>
      </c>
      <c r="E24" s="25">
        <v>6587491.1699999999</v>
      </c>
      <c r="F24" s="25">
        <v>6571203.79</v>
      </c>
      <c r="G24" s="26">
        <f t="shared" si="0"/>
        <v>5104589.9800000004</v>
      </c>
    </row>
    <row r="25" spans="1:7" s="27" customFormat="1" ht="14.4" x14ac:dyDescent="0.3">
      <c r="A25" s="23" t="s">
        <v>28</v>
      </c>
      <c r="B25" s="25">
        <v>1766001.03</v>
      </c>
      <c r="C25" s="25">
        <v>35280.570000000065</v>
      </c>
      <c r="D25" s="25">
        <v>1801281.6</v>
      </c>
      <c r="E25" s="25">
        <v>683154.19</v>
      </c>
      <c r="F25" s="25">
        <v>680787.19</v>
      </c>
      <c r="G25" s="26">
        <f t="shared" si="0"/>
        <v>1118127.4100000001</v>
      </c>
    </row>
    <row r="26" spans="1:7" s="27" customFormat="1" ht="14.4" x14ac:dyDescent="0.3">
      <c r="A26" s="23" t="s">
        <v>29</v>
      </c>
      <c r="B26" s="25">
        <v>793062.6</v>
      </c>
      <c r="C26" s="25">
        <v>-76182.669999999925</v>
      </c>
      <c r="D26" s="25">
        <v>716879.93</v>
      </c>
      <c r="E26" s="25">
        <v>157747.46</v>
      </c>
      <c r="F26" s="25">
        <v>157747.46</v>
      </c>
      <c r="G26" s="26">
        <f t="shared" si="0"/>
        <v>559132.47000000009</v>
      </c>
    </row>
    <row r="27" spans="1:7" s="27" customFormat="1" ht="14.4" x14ac:dyDescent="0.3">
      <c r="A27" s="23" t="s">
        <v>30</v>
      </c>
      <c r="B27" s="25">
        <v>536473.18000000005</v>
      </c>
      <c r="C27" s="25">
        <v>21886.259999999893</v>
      </c>
      <c r="D27" s="25">
        <v>558359.43999999994</v>
      </c>
      <c r="E27" s="25">
        <v>181775.42</v>
      </c>
      <c r="F27" s="25">
        <v>181775.42</v>
      </c>
      <c r="G27" s="26">
        <f t="shared" si="0"/>
        <v>376584.0199999999</v>
      </c>
    </row>
    <row r="28" spans="1:7" s="27" customFormat="1" ht="14.4" x14ac:dyDescent="0.3">
      <c r="A28" s="23" t="s">
        <v>31</v>
      </c>
      <c r="B28" s="25">
        <v>1000000</v>
      </c>
      <c r="C28" s="25">
        <v>-123000</v>
      </c>
      <c r="D28" s="25">
        <v>877000</v>
      </c>
      <c r="E28" s="25">
        <v>877000</v>
      </c>
      <c r="F28" s="25">
        <v>877000</v>
      </c>
      <c r="G28" s="26">
        <f t="shared" si="0"/>
        <v>0</v>
      </c>
    </row>
    <row r="29" spans="1:7" s="27" customFormat="1" ht="14.4" x14ac:dyDescent="0.3">
      <c r="A29" s="23" t="s">
        <v>32</v>
      </c>
      <c r="B29" s="25">
        <v>7594881.5599999996</v>
      </c>
      <c r="C29" s="25">
        <v>-61500.469999999739</v>
      </c>
      <c r="D29" s="25">
        <v>7533381.0899999999</v>
      </c>
      <c r="E29" s="25">
        <v>3514468.04</v>
      </c>
      <c r="F29" s="25">
        <v>3500194.87</v>
      </c>
      <c r="G29" s="26">
        <f t="shared" si="0"/>
        <v>4018913.05</v>
      </c>
    </row>
    <row r="30" spans="1:7" s="27" customFormat="1" ht="14.4" x14ac:dyDescent="0.3">
      <c r="A30" s="23" t="s">
        <v>33</v>
      </c>
      <c r="B30" s="25">
        <v>8677069.4399999995</v>
      </c>
      <c r="C30" s="25">
        <v>563608.40000000037</v>
      </c>
      <c r="D30" s="25">
        <v>9240677.8399999999</v>
      </c>
      <c r="E30" s="25">
        <v>2294281.36</v>
      </c>
      <c r="F30" s="25">
        <v>2290790.7599999998</v>
      </c>
      <c r="G30" s="26">
        <f t="shared" si="0"/>
        <v>6946396.4800000004</v>
      </c>
    </row>
    <row r="31" spans="1:7" s="27" customFormat="1" ht="14.4" x14ac:dyDescent="0.3">
      <c r="A31" s="23" t="s">
        <v>34</v>
      </c>
      <c r="B31" s="25">
        <v>1818451.18</v>
      </c>
      <c r="C31" s="25">
        <v>305326.1100000001</v>
      </c>
      <c r="D31" s="25">
        <v>2123777.29</v>
      </c>
      <c r="E31" s="25">
        <v>737716.05</v>
      </c>
      <c r="F31" s="25">
        <v>737490.05</v>
      </c>
      <c r="G31" s="26">
        <f t="shared" si="0"/>
        <v>1386061.24</v>
      </c>
    </row>
    <row r="32" spans="1:7" s="27" customFormat="1" ht="14.4" x14ac:dyDescent="0.3">
      <c r="A32" s="23" t="s">
        <v>35</v>
      </c>
      <c r="B32" s="25">
        <v>2274404.2599999998</v>
      </c>
      <c r="C32" s="25">
        <v>49414.450000000186</v>
      </c>
      <c r="D32" s="25">
        <v>2323818.71</v>
      </c>
      <c r="E32" s="25">
        <v>867575.34</v>
      </c>
      <c r="F32" s="25">
        <v>866451.34</v>
      </c>
      <c r="G32" s="26">
        <f t="shared" si="0"/>
        <v>1456243.37</v>
      </c>
    </row>
    <row r="33" spans="1:7" s="27" customFormat="1" ht="14.4" x14ac:dyDescent="0.3">
      <c r="A33" s="23" t="s">
        <v>36</v>
      </c>
      <c r="B33" s="25">
        <v>305048.65999999997</v>
      </c>
      <c r="C33" s="25">
        <v>-17178.729999999981</v>
      </c>
      <c r="D33" s="25">
        <v>287869.93</v>
      </c>
      <c r="E33" s="25">
        <v>94232.07</v>
      </c>
      <c r="F33" s="25">
        <v>94232.07</v>
      </c>
      <c r="G33" s="26">
        <f t="shared" si="0"/>
        <v>193637.86</v>
      </c>
    </row>
    <row r="34" spans="1:7" s="27" customFormat="1" ht="14.4" x14ac:dyDescent="0.3">
      <c r="A34" s="23" t="s">
        <v>37</v>
      </c>
      <c r="B34" s="25">
        <v>1855034</v>
      </c>
      <c r="C34" s="25">
        <v>128243.60000000009</v>
      </c>
      <c r="D34" s="25">
        <v>1983277.6</v>
      </c>
      <c r="E34" s="25">
        <v>595058.36</v>
      </c>
      <c r="F34" s="25">
        <v>594145.36</v>
      </c>
      <c r="G34" s="26">
        <f t="shared" si="0"/>
        <v>1388219.2400000002</v>
      </c>
    </row>
    <row r="35" spans="1:7" ht="14.4" x14ac:dyDescent="0.3">
      <c r="A35" s="28" t="s">
        <v>38</v>
      </c>
      <c r="B35" s="29"/>
      <c r="C35" s="29"/>
      <c r="D35" s="29"/>
      <c r="E35" s="29"/>
      <c r="F35" s="29"/>
      <c r="G35" s="29"/>
    </row>
    <row r="36" spans="1:7" s="27" customFormat="1" ht="14.4" x14ac:dyDescent="0.3">
      <c r="A36" s="30" t="s">
        <v>39</v>
      </c>
      <c r="B36" s="31">
        <f>SUM(B37:GASTO_E_FIN_01)</f>
        <v>166475340.71000001</v>
      </c>
      <c r="C36" s="31">
        <f>SUM(C37:GASTO_E_FIN_02)</f>
        <v>27567075.88000001</v>
      </c>
      <c r="D36" s="31">
        <f>SUM(D37:GASTO_E_FIN_03)</f>
        <v>194042416.59</v>
      </c>
      <c r="E36" s="31">
        <f>SUM(E37:GASTO_E_FIN_04)</f>
        <v>68633068.310000002</v>
      </c>
      <c r="F36" s="31">
        <f>SUM(F37:GASTO_E_FIN_05)</f>
        <v>65722379.740000002</v>
      </c>
      <c r="G36" s="31">
        <f>SUM(G37:GASTO_E_FIN_06)</f>
        <v>125409348.28</v>
      </c>
    </row>
    <row r="37" spans="1:7" s="27" customFormat="1" ht="14.4" x14ac:dyDescent="0.3">
      <c r="A37" s="23" t="s">
        <v>23</v>
      </c>
      <c r="B37" s="24">
        <v>11188463.76</v>
      </c>
      <c r="C37" s="32">
        <v>174719.49000000022</v>
      </c>
      <c r="D37" s="25">
        <v>11363183.25</v>
      </c>
      <c r="E37" s="25">
        <v>8100192.6200000001</v>
      </c>
      <c r="F37" s="25">
        <v>5272222.8600000003</v>
      </c>
      <c r="G37" s="26">
        <f>D37-E37</f>
        <v>3262990.63</v>
      </c>
    </row>
    <row r="38" spans="1:7" s="27" customFormat="1" ht="14.4" x14ac:dyDescent="0.3">
      <c r="A38" s="23" t="s">
        <v>24</v>
      </c>
      <c r="B38" s="24">
        <v>23203617.809999999</v>
      </c>
      <c r="C38" s="32">
        <v>143193.69000000134</v>
      </c>
      <c r="D38" s="25">
        <v>23346811.5</v>
      </c>
      <c r="E38" s="25">
        <v>10801784.5</v>
      </c>
      <c r="F38" s="24">
        <v>10719065.689999999</v>
      </c>
      <c r="G38" s="26">
        <f t="shared" ref="G38:G43" si="1">D38-E38</f>
        <v>12545027</v>
      </c>
    </row>
    <row r="39" spans="1:7" s="27" customFormat="1" ht="14.4" x14ac:dyDescent="0.3">
      <c r="A39" s="23" t="s">
        <v>25</v>
      </c>
      <c r="B39" s="25">
        <v>3768006.44</v>
      </c>
      <c r="C39" s="32">
        <v>-184723.70999999996</v>
      </c>
      <c r="D39" s="25">
        <v>3583282.73</v>
      </c>
      <c r="E39" s="25">
        <v>1665717.08</v>
      </c>
      <c r="F39" s="25">
        <v>1665717.08</v>
      </c>
      <c r="G39" s="26">
        <f t="shared" si="1"/>
        <v>1917565.65</v>
      </c>
    </row>
    <row r="40" spans="1:7" s="27" customFormat="1" ht="14.4" x14ac:dyDescent="0.3">
      <c r="A40" s="23" t="s">
        <v>27</v>
      </c>
      <c r="B40" s="25">
        <v>109976808.48</v>
      </c>
      <c r="C40" s="32">
        <v>25740699.260000005</v>
      </c>
      <c r="D40" s="25">
        <v>135717507.74000001</v>
      </c>
      <c r="E40" s="25">
        <v>39519071.200000003</v>
      </c>
      <c r="F40" s="25">
        <v>39519071.200000003</v>
      </c>
      <c r="G40" s="26">
        <f t="shared" si="1"/>
        <v>96198436.540000007</v>
      </c>
    </row>
    <row r="41" spans="1:7" s="27" customFormat="1" ht="14.4" x14ac:dyDescent="0.3">
      <c r="A41" s="23" t="s">
        <v>40</v>
      </c>
      <c r="B41" s="25">
        <v>200000</v>
      </c>
      <c r="C41" s="32">
        <v>42495.41</v>
      </c>
      <c r="D41" s="25">
        <v>242495.41</v>
      </c>
      <c r="E41" s="25">
        <v>82315.41</v>
      </c>
      <c r="F41" s="25">
        <v>82315.41</v>
      </c>
      <c r="G41" s="26">
        <f t="shared" si="1"/>
        <v>160180</v>
      </c>
    </row>
    <row r="42" spans="1:7" s="27" customFormat="1" ht="14.4" x14ac:dyDescent="0.3">
      <c r="A42" s="23" t="s">
        <v>31</v>
      </c>
      <c r="B42" s="25">
        <v>10400000</v>
      </c>
      <c r="C42" s="32">
        <v>0</v>
      </c>
      <c r="D42" s="25">
        <v>10400000</v>
      </c>
      <c r="E42" s="25">
        <v>5575429</v>
      </c>
      <c r="F42" s="25">
        <v>5575429</v>
      </c>
      <c r="G42" s="26">
        <f t="shared" si="1"/>
        <v>4824571</v>
      </c>
    </row>
    <row r="43" spans="1:7" s="27" customFormat="1" ht="14.4" x14ac:dyDescent="0.3">
      <c r="A43" s="23" t="s">
        <v>33</v>
      </c>
      <c r="B43" s="24">
        <v>7738444.2199999997</v>
      </c>
      <c r="C43" s="32">
        <v>1650691.7400000012</v>
      </c>
      <c r="D43" s="25">
        <v>9389135.9600000009</v>
      </c>
      <c r="E43" s="25">
        <v>2888558.5</v>
      </c>
      <c r="F43" s="24">
        <v>2888558.5</v>
      </c>
      <c r="G43" s="26">
        <f t="shared" si="1"/>
        <v>6500577.4600000009</v>
      </c>
    </row>
    <row r="44" spans="1:7" ht="14.4" x14ac:dyDescent="0.3">
      <c r="A44" s="28" t="s">
        <v>38</v>
      </c>
      <c r="B44" s="29"/>
      <c r="C44" s="29"/>
      <c r="D44" s="29"/>
      <c r="E44" s="29"/>
      <c r="F44" s="29"/>
      <c r="G44" s="29"/>
    </row>
    <row r="45" spans="1:7" ht="14.4" x14ac:dyDescent="0.3">
      <c r="A45" s="30" t="s">
        <v>41</v>
      </c>
      <c r="B45" s="31">
        <f>GASTO_NE_T1+GASTO_E_T1</f>
        <v>311073654.49000001</v>
      </c>
      <c r="C45" s="31">
        <f>GASTO_NE_T2+GASTO_E_T2</f>
        <v>40624108.380000018</v>
      </c>
      <c r="D45" s="31">
        <f>GASTO_NE_T3+GASTO_E_T3</f>
        <v>351697762.87</v>
      </c>
      <c r="E45" s="31">
        <f>GASTO_NE_T4+GASTO_E_T4</f>
        <v>143103965.49000001</v>
      </c>
      <c r="F45" s="31">
        <f>GASTO_NE_T5+GASTO_E_T5</f>
        <v>139519346.98000002</v>
      </c>
      <c r="G45" s="31">
        <f>GASTO_NE_T6+GASTO_E_T6</f>
        <v>208593797.38</v>
      </c>
    </row>
    <row r="46" spans="1:7" ht="14.4" x14ac:dyDescent="0.3">
      <c r="A46" s="33"/>
      <c r="B46" s="34"/>
      <c r="C46" s="34"/>
      <c r="D46" s="34"/>
      <c r="E46" s="34"/>
      <c r="F46" s="34"/>
      <c r="G46" s="35"/>
    </row>
    <row r="47" spans="1:7" ht="14.4" hidden="1" x14ac:dyDescent="0.3">
      <c r="A47" s="36"/>
    </row>
    <row r="48" spans="1:7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4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2022-05-09T17:08:49Z</dcterms:modified>
</cp:coreProperties>
</file>